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80" windowHeight="7635" activeTab="0"/>
  </bookViews>
  <sheets>
    <sheet name="мун с цп (15.08.2013)" sheetId="1" r:id="rId1"/>
  </sheets>
  <definedNames>
    <definedName name="_xlnm.Print_Area" localSheetId="0">'мун с цп (15.08.2013)'!$A$1:$Q$54</definedName>
  </definedNames>
  <calcPr fullCalcOnLoad="1"/>
</workbook>
</file>

<file path=xl/sharedStrings.xml><?xml version="1.0" encoding="utf-8"?>
<sst xmlns="http://schemas.openxmlformats.org/spreadsheetml/2006/main" count="86" uniqueCount="47">
  <si>
    <t xml:space="preserve"> 1.1.</t>
  </si>
  <si>
    <t xml:space="preserve"> 1.2.</t>
  </si>
  <si>
    <t>1.2.1.</t>
  </si>
  <si>
    <t>1.2.2.</t>
  </si>
  <si>
    <t>1.2.3.</t>
  </si>
  <si>
    <t>Итого по задаче  2</t>
  </si>
  <si>
    <t>Примечание</t>
  </si>
  <si>
    <t>Перечень программных мероприятий</t>
  </si>
  <si>
    <t>№ п/п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</si>
  <si>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</si>
  <si>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</si>
  <si>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</si>
  <si>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</si>
  <si>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</si>
  <si>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</si>
  <si>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</si>
  <si>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</si>
  <si>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</si>
  <si>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</si>
  <si>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бюджет автономного округа</t>
  </si>
  <si>
    <t>федеральный бюджет</t>
  </si>
  <si>
    <t>Мероприятия  программы</t>
  </si>
  <si>
    <t>Главный распорядитель бюджетных средств</t>
  </si>
  <si>
    <t>Исполнители программы</t>
  </si>
  <si>
    <t>Цель: Обеспечение доступности и реализация в полном объеме социальных гарантий для отдельных категорий граждан, проживающих в городе Ханты-Мансийске</t>
  </si>
  <si>
    <t xml:space="preserve"> Задача1. Качественное исполнение переданных государственных полномочий в сфере опеки и попечительства и оказание дополнительных мер социальной поддержки отдельным категориям граждан, проживающим в городе Ханты-Мансийске</t>
  </si>
  <si>
    <t>Социальная поддержка семей с детьми</t>
  </si>
  <si>
    <t>Управление опеки и попечительства</t>
  </si>
  <si>
    <t xml:space="preserve">бюджет города </t>
  </si>
  <si>
    <t>всего по мероприятию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</si>
  <si>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</si>
  <si>
    <t>Выплата единовременного пособия при всех формах устройства детей, лишенных родительского попечения, в семью</t>
  </si>
  <si>
    <t>Департамент городского хозяйства</t>
  </si>
  <si>
    <t xml:space="preserve">всего </t>
  </si>
  <si>
    <t xml:space="preserve">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  </t>
  </si>
  <si>
    <t>Задача 2. Создание условий для реализации переданных государственных полномочий в сфере опеки и попечительства</t>
  </si>
  <si>
    <t>Организация деятельности по опеке и попечительству</t>
  </si>
  <si>
    <t>Осуществление контроля за деятельностью организаций, исполняющих переданные  в установленном законном порядке полномочия органа опеки и попечительства</t>
  </si>
  <si>
    <t>финансирование не предусмотрено</t>
  </si>
  <si>
    <t>Всего по программе:</t>
  </si>
  <si>
    <t>Финансовые затраты на реализацию                                                                                                                                                                                        тыс. рублей</t>
  </si>
  <si>
    <t>Итого по задаче 1</t>
  </si>
  <si>
    <t>всего:</t>
  </si>
  <si>
    <t>2.1.</t>
  </si>
  <si>
    <t>2.2.</t>
  </si>
  <si>
    <t>Предоставление дополнительных 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усыновителей, приемных родителей</t>
  </si>
  <si>
    <t xml:space="preserve">Приложение к постановлению Администрации города Ханты-Мансийска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</si>
</sst>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3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2" borderId="22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51"/>
  <sheetViews>
    <sheetView tabSelected="1" view="pageBreakPreview" zoomScale="70" zoomScaleNormal="75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H1" sqref="H1:R1"/>
    </sheetView>
  </sheetViews>
  <sheetFormatPr defaultColWidth="9.140625" defaultRowHeight="15"/>
  <cols>
    <col min="1" max="1" width="10.7109375" style="3" customWidth="1"/>
    <col min="2" max="2" width="47.421875" style="3" customWidth="1"/>
    <col min="3" max="3" width="19.00390625" style="3" customWidth="1"/>
    <col min="4" max="4" width="18.28125" style="3" customWidth="1"/>
    <col min="5" max="5" width="19.421875" style="3" customWidth="1"/>
    <col min="6" max="6" width="14.421875" style="3" customWidth="1"/>
    <col min="7" max="7" width="13.421875" style="3" customWidth="1"/>
    <col min="8" max="12" width="16.00390625" style="3" customWidth="1"/>
    <col min="13" max="13" width="14.57421875" style="3" customWidth="1"/>
    <col min="14" max="15" width="14.140625" style="3" hidden="1" customWidth="1"/>
    <col min="16" max="16" width="14.8515625" style="3" hidden="1" customWidth="1"/>
    <col min="17" max="17" width="14.421875" style="3" hidden="1" customWidth="1"/>
    <col min="18" max="18" width="22.421875" style="3" hidden="1" customWidth="1"/>
    <col min="19" max="19" width="9.140625" style="3" customWidth="1"/>
    <col min="20" max="20" width="19.28125" style="3" customWidth="1"/>
    <col min="21" max="21" width="18.421875" style="3" customWidth="1"/>
    <col min="22" max="16384" width="9.140625" style="3" customWidth="1"/>
  </cols>
  <sheetData>
    <row r="1" spans="8:18" ht="66" customHeight="1">
      <c r="H1" s="43" t="s">
        <v>46</v>
      </c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1" ht="58.5" customHeight="1">
      <c r="A3" s="22" t="s">
        <v>8</v>
      </c>
      <c r="B3" s="22" t="s">
        <v>21</v>
      </c>
      <c r="C3" s="28" t="s">
        <v>22</v>
      </c>
      <c r="D3" s="22" t="s">
        <v>23</v>
      </c>
      <c r="E3" s="22" t="s">
        <v>9</v>
      </c>
      <c r="F3" s="22" t="s">
        <v>40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 t="s">
        <v>6</v>
      </c>
      <c r="T3" s="4"/>
      <c r="U3" s="4"/>
    </row>
    <row r="4" spans="1:21" ht="15">
      <c r="A4" s="22"/>
      <c r="B4" s="22"/>
      <c r="C4" s="29"/>
      <c r="D4" s="22"/>
      <c r="E4" s="22"/>
      <c r="F4" s="22" t="s">
        <v>10</v>
      </c>
      <c r="G4" s="22" t="s">
        <v>11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T4" s="5"/>
      <c r="U4" s="5"/>
    </row>
    <row r="5" spans="1:18" ht="15">
      <c r="A5" s="22"/>
      <c r="B5" s="22"/>
      <c r="C5" s="30"/>
      <c r="D5" s="22"/>
      <c r="E5" s="22"/>
      <c r="F5" s="22"/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15</v>
      </c>
      <c r="O5" s="1" t="s">
        <v>16</v>
      </c>
      <c r="P5" s="1" t="s">
        <v>17</v>
      </c>
      <c r="Q5" s="1" t="s">
        <v>18</v>
      </c>
      <c r="R5" s="22"/>
    </row>
    <row r="6" spans="1:18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4"/>
      <c r="J6" s="14"/>
      <c r="K6" s="14"/>
      <c r="L6" s="14"/>
      <c r="M6" s="15"/>
      <c r="N6" s="1">
        <v>9</v>
      </c>
      <c r="O6" s="1">
        <v>10</v>
      </c>
      <c r="P6" s="1">
        <v>11</v>
      </c>
      <c r="Q6" s="1">
        <v>12</v>
      </c>
      <c r="R6" s="1"/>
    </row>
    <row r="7" spans="1:18" ht="15">
      <c r="A7" s="20" t="s">
        <v>24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s="8" customFormat="1" ht="42" customHeight="1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s="7" customFormat="1" ht="27.75" customHeight="1">
      <c r="A9" s="22" t="s">
        <v>0</v>
      </c>
      <c r="B9" s="22" t="s">
        <v>26</v>
      </c>
      <c r="C9" s="23" t="s">
        <v>27</v>
      </c>
      <c r="D9" s="23" t="s">
        <v>27</v>
      </c>
      <c r="E9" s="1" t="s">
        <v>29</v>
      </c>
      <c r="F9" s="19">
        <f>G9+H9+I9+J9+K9+L9+M9</f>
        <v>3760</v>
      </c>
      <c r="G9" s="18">
        <f>G10</f>
        <v>590</v>
      </c>
      <c r="H9" s="19">
        <f aca="true" t="shared" si="0" ref="H9:M9">H10</f>
        <v>50</v>
      </c>
      <c r="I9" s="2">
        <f t="shared" si="0"/>
        <v>300</v>
      </c>
      <c r="J9" s="2">
        <f t="shared" si="0"/>
        <v>300</v>
      </c>
      <c r="K9" s="2">
        <f t="shared" si="0"/>
        <v>840</v>
      </c>
      <c r="L9" s="2">
        <f t="shared" si="0"/>
        <v>840</v>
      </c>
      <c r="M9" s="2">
        <f t="shared" si="0"/>
        <v>840</v>
      </c>
      <c r="N9" s="2"/>
      <c r="O9" s="2"/>
      <c r="P9" s="2"/>
      <c r="Q9" s="2"/>
      <c r="R9" s="22"/>
    </row>
    <row r="10" spans="1:18" s="7" customFormat="1" ht="47.25" customHeight="1">
      <c r="A10" s="22"/>
      <c r="B10" s="22"/>
      <c r="C10" s="24"/>
      <c r="D10" s="24"/>
      <c r="E10" s="1" t="s">
        <v>28</v>
      </c>
      <c r="F10" s="19">
        <f>G10+H10+I10+J10+K10+L10+M10</f>
        <v>3760</v>
      </c>
      <c r="G10" s="18">
        <f>840-250</f>
        <v>590</v>
      </c>
      <c r="H10" s="19">
        <v>50</v>
      </c>
      <c r="I10" s="2">
        <v>300</v>
      </c>
      <c r="J10" s="2">
        <v>300</v>
      </c>
      <c r="K10" s="2">
        <v>840</v>
      </c>
      <c r="L10" s="2">
        <v>840</v>
      </c>
      <c r="M10" s="2">
        <v>840</v>
      </c>
      <c r="N10" s="2"/>
      <c r="O10" s="2"/>
      <c r="P10" s="2"/>
      <c r="Q10" s="2"/>
      <c r="R10" s="22"/>
    </row>
    <row r="11" spans="1:18" s="7" customFormat="1" ht="31.5" customHeight="1">
      <c r="A11" s="23" t="s">
        <v>1</v>
      </c>
      <c r="B11" s="23" t="s">
        <v>30</v>
      </c>
      <c r="C11" s="23" t="s">
        <v>27</v>
      </c>
      <c r="D11" s="23" t="s">
        <v>27</v>
      </c>
      <c r="E11" s="1" t="s">
        <v>29</v>
      </c>
      <c r="F11" s="17">
        <f>F13+F12</f>
        <v>849391.2999999999</v>
      </c>
      <c r="G11" s="18">
        <f aca="true" t="shared" si="1" ref="G11:M11">G13+G12</f>
        <v>124007.2</v>
      </c>
      <c r="H11" s="19">
        <f t="shared" si="1"/>
        <v>132946.1</v>
      </c>
      <c r="I11" s="2">
        <f t="shared" si="1"/>
        <v>136622.7</v>
      </c>
      <c r="J11" s="2">
        <f t="shared" si="1"/>
        <v>149075.19999999998</v>
      </c>
      <c r="K11" s="2">
        <f t="shared" si="1"/>
        <v>102246.70000000001</v>
      </c>
      <c r="L11" s="2">
        <f t="shared" si="1"/>
        <v>102246.7</v>
      </c>
      <c r="M11" s="2">
        <f t="shared" si="1"/>
        <v>102246.7</v>
      </c>
      <c r="N11" s="2"/>
      <c r="O11" s="2"/>
      <c r="P11" s="2"/>
      <c r="Q11" s="2"/>
      <c r="R11" s="23"/>
    </row>
    <row r="12" spans="1:18" s="7" customFormat="1" ht="31.5" customHeight="1">
      <c r="A12" s="42"/>
      <c r="B12" s="42"/>
      <c r="C12" s="42"/>
      <c r="D12" s="42"/>
      <c r="E12" s="1" t="s">
        <v>20</v>
      </c>
      <c r="F12" s="17">
        <f>G12+H12+I12+J12+K12+L12+M12</f>
        <v>12671.8</v>
      </c>
      <c r="G12" s="18">
        <f>G14</f>
        <v>1187.9</v>
      </c>
      <c r="H12" s="19">
        <f aca="true" t="shared" si="2" ref="H12:M12">H14</f>
        <v>2799.6</v>
      </c>
      <c r="I12" s="2">
        <f t="shared" si="2"/>
        <v>2171.9</v>
      </c>
      <c r="J12" s="2">
        <f t="shared" si="2"/>
        <v>2366.4</v>
      </c>
      <c r="K12" s="2">
        <f t="shared" si="2"/>
        <v>1382</v>
      </c>
      <c r="L12" s="2">
        <f t="shared" si="2"/>
        <v>1382</v>
      </c>
      <c r="M12" s="2">
        <f t="shared" si="2"/>
        <v>1382</v>
      </c>
      <c r="N12" s="2"/>
      <c r="O12" s="2"/>
      <c r="P12" s="2"/>
      <c r="Q12" s="2"/>
      <c r="R12" s="42"/>
    </row>
    <row r="13" spans="1:18" s="7" customFormat="1" ht="55.5" customHeight="1">
      <c r="A13" s="24"/>
      <c r="B13" s="24"/>
      <c r="C13" s="24"/>
      <c r="D13" s="24"/>
      <c r="E13" s="1" t="s">
        <v>19</v>
      </c>
      <c r="F13" s="17">
        <f>F17+F18+F20</f>
        <v>836719.4999999999</v>
      </c>
      <c r="G13" s="18">
        <f>G17+G18+G20</f>
        <v>122819.3</v>
      </c>
      <c r="H13" s="19">
        <f aca="true" t="shared" si="3" ref="H13:M13">H17+H18+H20</f>
        <v>130146.5</v>
      </c>
      <c r="I13" s="2">
        <f t="shared" si="3"/>
        <v>134450.80000000002</v>
      </c>
      <c r="J13" s="2">
        <f t="shared" si="3"/>
        <v>146708.8</v>
      </c>
      <c r="K13" s="2">
        <f t="shared" si="3"/>
        <v>100864.70000000001</v>
      </c>
      <c r="L13" s="2">
        <f t="shared" si="3"/>
        <v>100864.7</v>
      </c>
      <c r="M13" s="2">
        <f t="shared" si="3"/>
        <v>100864.7</v>
      </c>
      <c r="N13" s="2"/>
      <c r="O13" s="2"/>
      <c r="P13" s="2"/>
      <c r="Q13" s="2"/>
      <c r="R13" s="24"/>
    </row>
    <row r="14" spans="1:18" s="7" customFormat="1" ht="37.5" customHeight="1">
      <c r="A14" s="22" t="s">
        <v>2</v>
      </c>
      <c r="B14" s="22" t="s">
        <v>31</v>
      </c>
      <c r="C14" s="23" t="s">
        <v>27</v>
      </c>
      <c r="D14" s="22" t="s">
        <v>27</v>
      </c>
      <c r="E14" s="1" t="s">
        <v>10</v>
      </c>
      <c r="F14" s="17">
        <f>G14+H14+I14+J14+K14+L14+M14</f>
        <v>12671.8</v>
      </c>
      <c r="G14" s="18">
        <f>G15</f>
        <v>1187.9</v>
      </c>
      <c r="H14" s="19">
        <f aca="true" t="shared" si="4" ref="H14:M14">H15</f>
        <v>2799.6</v>
      </c>
      <c r="I14" s="2">
        <f t="shared" si="4"/>
        <v>2171.9</v>
      </c>
      <c r="J14" s="2">
        <f t="shared" si="4"/>
        <v>2366.4</v>
      </c>
      <c r="K14" s="2">
        <f t="shared" si="4"/>
        <v>1382</v>
      </c>
      <c r="L14" s="2">
        <f t="shared" si="4"/>
        <v>1382</v>
      </c>
      <c r="M14" s="2">
        <f t="shared" si="4"/>
        <v>1382</v>
      </c>
      <c r="N14" s="2"/>
      <c r="O14" s="2"/>
      <c r="P14" s="2"/>
      <c r="Q14" s="2"/>
      <c r="R14" s="22"/>
    </row>
    <row r="15" spans="1:18" s="7" customFormat="1" ht="37.5" customHeight="1">
      <c r="A15" s="22"/>
      <c r="B15" s="22"/>
      <c r="C15" s="24"/>
      <c r="D15" s="22"/>
      <c r="E15" s="1" t="s">
        <v>20</v>
      </c>
      <c r="F15" s="17">
        <f>G15+H15+I15+J15+K15+L15+M15</f>
        <v>12671.8</v>
      </c>
      <c r="G15" s="18">
        <v>1187.9</v>
      </c>
      <c r="H15" s="19">
        <v>2799.6</v>
      </c>
      <c r="I15" s="2">
        <v>2171.9</v>
      </c>
      <c r="J15" s="2">
        <v>2366.4</v>
      </c>
      <c r="K15" s="2">
        <v>1382</v>
      </c>
      <c r="L15" s="2">
        <v>1382</v>
      </c>
      <c r="M15" s="2">
        <v>1382</v>
      </c>
      <c r="N15" s="2"/>
      <c r="O15" s="2"/>
      <c r="P15" s="2"/>
      <c r="Q15" s="2"/>
      <c r="R15" s="22"/>
    </row>
    <row r="16" spans="1:18" s="7" customFormat="1" ht="37.5" customHeight="1">
      <c r="A16" s="23" t="s">
        <v>3</v>
      </c>
      <c r="B16" s="23" t="s">
        <v>45</v>
      </c>
      <c r="C16" s="23" t="s">
        <v>27</v>
      </c>
      <c r="D16" s="23" t="s">
        <v>27</v>
      </c>
      <c r="E16" s="1" t="s">
        <v>33</v>
      </c>
      <c r="F16" s="17">
        <f>F17+F18</f>
        <v>833940.7999999999</v>
      </c>
      <c r="G16" s="18">
        <f>G17+G18</f>
        <v>122788.90000000001</v>
      </c>
      <c r="H16" s="19">
        <f aca="true" t="shared" si="5" ref="H16:M16">H17+H18</f>
        <v>129678.2</v>
      </c>
      <c r="I16" s="2">
        <f t="shared" si="5"/>
        <v>134111.2</v>
      </c>
      <c r="J16" s="2">
        <f t="shared" si="5"/>
        <v>146369.19999999998</v>
      </c>
      <c r="K16" s="2">
        <f t="shared" si="5"/>
        <v>100331.1</v>
      </c>
      <c r="L16" s="2">
        <f t="shared" si="5"/>
        <v>100331.09999999999</v>
      </c>
      <c r="M16" s="2">
        <f t="shared" si="5"/>
        <v>100331.09999999999</v>
      </c>
      <c r="N16" s="2"/>
      <c r="O16" s="2"/>
      <c r="P16" s="2"/>
      <c r="Q16" s="2"/>
      <c r="R16" s="1"/>
    </row>
    <row r="17" spans="1:18" s="7" customFormat="1" ht="53.25" customHeight="1">
      <c r="A17" s="27"/>
      <c r="B17" s="27"/>
      <c r="C17" s="26"/>
      <c r="D17" s="25"/>
      <c r="E17" s="1" t="s">
        <v>19</v>
      </c>
      <c r="F17" s="17">
        <f>G17+H17+I17+J17+K17+L17+M17</f>
        <v>832807.9999999999</v>
      </c>
      <c r="G17" s="18">
        <v>121656.1</v>
      </c>
      <c r="H17" s="19">
        <f>129054.7+623.5</f>
        <v>129678.2</v>
      </c>
      <c r="I17" s="2">
        <f>133458.7+652.5</f>
        <v>134111.2</v>
      </c>
      <c r="J17" s="2">
        <f>145680.8+688.4</f>
        <v>146369.19999999998</v>
      </c>
      <c r="K17" s="2">
        <f>99608.3+722.8</f>
        <v>100331.1</v>
      </c>
      <c r="L17" s="2">
        <f>99572.2+758.9</f>
        <v>100331.09999999999</v>
      </c>
      <c r="M17" s="2">
        <f>99534.2+796.9</f>
        <v>100331.09999999999</v>
      </c>
      <c r="N17" s="2"/>
      <c r="O17" s="2"/>
      <c r="P17" s="2"/>
      <c r="Q17" s="2"/>
      <c r="R17" s="1"/>
    </row>
    <row r="18" spans="1:18" s="7" customFormat="1" ht="56.25" customHeight="1">
      <c r="A18" s="26"/>
      <c r="B18" s="26"/>
      <c r="C18" s="1" t="s">
        <v>32</v>
      </c>
      <c r="D18" s="1" t="s">
        <v>32</v>
      </c>
      <c r="E18" s="1" t="s">
        <v>19</v>
      </c>
      <c r="F18" s="17">
        <f>G18+H18+I18+J18+K18+L18+M18</f>
        <v>1132.8</v>
      </c>
      <c r="G18" s="18">
        <v>1132.8</v>
      </c>
      <c r="H18" s="19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/>
      <c r="P18" s="2"/>
      <c r="Q18" s="2"/>
      <c r="R18" s="1"/>
    </row>
    <row r="19" spans="1:18" s="7" customFormat="1" ht="35.25" customHeight="1">
      <c r="A19" s="22" t="s">
        <v>4</v>
      </c>
      <c r="B19" s="22" t="s">
        <v>34</v>
      </c>
      <c r="C19" s="23" t="s">
        <v>27</v>
      </c>
      <c r="D19" s="23" t="s">
        <v>27</v>
      </c>
      <c r="E19" s="1" t="s">
        <v>10</v>
      </c>
      <c r="F19" s="17">
        <f>G19+H19+I19+J19+K19+L19+M19</f>
        <v>2778.7</v>
      </c>
      <c r="G19" s="18">
        <f>G20</f>
        <v>30.400000000000034</v>
      </c>
      <c r="H19" s="19">
        <f aca="true" t="shared" si="6" ref="H19:M19">H20</f>
        <v>468.3</v>
      </c>
      <c r="I19" s="2">
        <f t="shared" si="6"/>
        <v>339.6</v>
      </c>
      <c r="J19" s="2">
        <f t="shared" si="6"/>
        <v>339.6</v>
      </c>
      <c r="K19" s="2">
        <f t="shared" si="6"/>
        <v>533.6</v>
      </c>
      <c r="L19" s="2">
        <f t="shared" si="6"/>
        <v>533.6</v>
      </c>
      <c r="M19" s="2">
        <f t="shared" si="6"/>
        <v>533.6</v>
      </c>
      <c r="N19" s="2"/>
      <c r="O19" s="2"/>
      <c r="P19" s="2"/>
      <c r="Q19" s="2"/>
      <c r="R19" s="22"/>
    </row>
    <row r="20" spans="1:18" s="7" customFormat="1" ht="61.5" customHeight="1">
      <c r="A20" s="22"/>
      <c r="B20" s="22"/>
      <c r="C20" s="26"/>
      <c r="D20" s="26"/>
      <c r="E20" s="1" t="s">
        <v>19</v>
      </c>
      <c r="F20" s="17">
        <f>G20+H20+I20+J20+K20+L20+M20</f>
        <v>2778.7</v>
      </c>
      <c r="G20" s="18">
        <f>533.6-503.2</f>
        <v>30.400000000000034</v>
      </c>
      <c r="H20" s="19">
        <v>468.3</v>
      </c>
      <c r="I20" s="2">
        <v>339.6</v>
      </c>
      <c r="J20" s="2">
        <v>339.6</v>
      </c>
      <c r="K20" s="2">
        <v>533.6</v>
      </c>
      <c r="L20" s="2">
        <v>533.6</v>
      </c>
      <c r="M20" s="2">
        <v>533.6</v>
      </c>
      <c r="N20" s="2"/>
      <c r="O20" s="2"/>
      <c r="P20" s="2"/>
      <c r="Q20" s="2"/>
      <c r="R20" s="22"/>
    </row>
    <row r="21" spans="1:20" ht="15">
      <c r="A21" s="22" t="s">
        <v>41</v>
      </c>
      <c r="B21" s="22"/>
      <c r="C21" s="22"/>
      <c r="D21" s="22"/>
      <c r="E21" s="1" t="s">
        <v>42</v>
      </c>
      <c r="F21" s="17">
        <f>F23+F24+F22</f>
        <v>853151.2999999998</v>
      </c>
      <c r="G21" s="18">
        <f aca="true" t="shared" si="7" ref="G21:M21">G23+G24+G22</f>
        <v>124597.2</v>
      </c>
      <c r="H21" s="17">
        <f t="shared" si="7"/>
        <v>132996.1</v>
      </c>
      <c r="I21" s="2">
        <f t="shared" si="7"/>
        <v>136922.7</v>
      </c>
      <c r="J21" s="2">
        <f t="shared" si="7"/>
        <v>149375.19999999998</v>
      </c>
      <c r="K21" s="2">
        <f t="shared" si="7"/>
        <v>103086.70000000001</v>
      </c>
      <c r="L21" s="2">
        <f t="shared" si="7"/>
        <v>103086.7</v>
      </c>
      <c r="M21" s="2">
        <f t="shared" si="7"/>
        <v>103086.7</v>
      </c>
      <c r="N21" s="2"/>
      <c r="O21" s="2"/>
      <c r="P21" s="2"/>
      <c r="Q21" s="2"/>
      <c r="R21" s="6"/>
      <c r="T21" s="7"/>
    </row>
    <row r="22" spans="1:20" ht="30">
      <c r="A22" s="22"/>
      <c r="B22" s="22"/>
      <c r="C22" s="22"/>
      <c r="D22" s="22"/>
      <c r="E22" s="1" t="s">
        <v>20</v>
      </c>
      <c r="F22" s="17">
        <f>G22+H22+I22+J22+K22+L22+M22</f>
        <v>12671.8</v>
      </c>
      <c r="G22" s="18">
        <f>G12</f>
        <v>1187.9</v>
      </c>
      <c r="H22" s="17">
        <f aca="true" t="shared" si="8" ref="H22:M22">H12</f>
        <v>2799.6</v>
      </c>
      <c r="I22" s="2">
        <f t="shared" si="8"/>
        <v>2171.9</v>
      </c>
      <c r="J22" s="2">
        <f t="shared" si="8"/>
        <v>2366.4</v>
      </c>
      <c r="K22" s="2">
        <f t="shared" si="8"/>
        <v>1382</v>
      </c>
      <c r="L22" s="2">
        <f t="shared" si="8"/>
        <v>1382</v>
      </c>
      <c r="M22" s="2">
        <f t="shared" si="8"/>
        <v>1382</v>
      </c>
      <c r="N22" s="1"/>
      <c r="O22" s="1"/>
      <c r="P22" s="1"/>
      <c r="Q22" s="1"/>
      <c r="R22" s="6"/>
      <c r="T22" s="7"/>
    </row>
    <row r="23" spans="1:20" ht="43.5" customHeight="1">
      <c r="A23" s="22"/>
      <c r="B23" s="22"/>
      <c r="C23" s="22"/>
      <c r="D23" s="22"/>
      <c r="E23" s="1" t="s">
        <v>19</v>
      </c>
      <c r="F23" s="17">
        <f>G23+H23+I23+J23+K23+L23+M23</f>
        <v>836719.4999999998</v>
      </c>
      <c r="G23" s="18">
        <f>G13</f>
        <v>122819.3</v>
      </c>
      <c r="H23" s="17">
        <f aca="true" t="shared" si="9" ref="H23:M23">H13</f>
        <v>130146.5</v>
      </c>
      <c r="I23" s="17">
        <f t="shared" si="9"/>
        <v>134450.80000000002</v>
      </c>
      <c r="J23" s="17">
        <f t="shared" si="9"/>
        <v>146708.8</v>
      </c>
      <c r="K23" s="17">
        <f t="shared" si="9"/>
        <v>100864.70000000001</v>
      </c>
      <c r="L23" s="17">
        <f t="shared" si="9"/>
        <v>100864.7</v>
      </c>
      <c r="M23" s="17">
        <f t="shared" si="9"/>
        <v>100864.7</v>
      </c>
      <c r="N23" s="2"/>
      <c r="O23" s="2"/>
      <c r="P23" s="2"/>
      <c r="Q23" s="2"/>
      <c r="R23" s="6"/>
      <c r="T23" s="7"/>
    </row>
    <row r="24" spans="1:20" ht="43.5" customHeight="1">
      <c r="A24" s="22"/>
      <c r="B24" s="22"/>
      <c r="C24" s="22"/>
      <c r="D24" s="22"/>
      <c r="E24" s="1" t="s">
        <v>28</v>
      </c>
      <c r="F24" s="17">
        <f>G24+H24+I24+J24+K24+L24+M24</f>
        <v>3760</v>
      </c>
      <c r="G24" s="18">
        <f>G9</f>
        <v>590</v>
      </c>
      <c r="H24" s="17">
        <f aca="true" t="shared" si="10" ref="H24:M24">H9</f>
        <v>50</v>
      </c>
      <c r="I24" s="2">
        <f t="shared" si="10"/>
        <v>300</v>
      </c>
      <c r="J24" s="2">
        <f t="shared" si="10"/>
        <v>300</v>
      </c>
      <c r="K24" s="2">
        <f t="shared" si="10"/>
        <v>840</v>
      </c>
      <c r="L24" s="2">
        <f t="shared" si="10"/>
        <v>840</v>
      </c>
      <c r="M24" s="2">
        <f t="shared" si="10"/>
        <v>840</v>
      </c>
      <c r="N24" s="1"/>
      <c r="O24" s="1"/>
      <c r="P24" s="1"/>
      <c r="Q24" s="1"/>
      <c r="R24" s="6"/>
      <c r="T24" s="7"/>
    </row>
    <row r="25" spans="1:20" ht="30" customHeight="1">
      <c r="A25" s="39" t="s">
        <v>35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6"/>
      <c r="T25" s="7"/>
    </row>
    <row r="26" spans="1:20" ht="31.5" customHeight="1">
      <c r="A26" s="22" t="s">
        <v>43</v>
      </c>
      <c r="B26" s="23" t="s">
        <v>36</v>
      </c>
      <c r="C26" s="23" t="s">
        <v>27</v>
      </c>
      <c r="D26" s="23" t="s">
        <v>27</v>
      </c>
      <c r="E26" s="1" t="s">
        <v>29</v>
      </c>
      <c r="F26" s="17">
        <f>G26+H26+I26+J26+K26+L26+M26</f>
        <v>175260.2</v>
      </c>
      <c r="G26" s="18">
        <f>G27+G28</f>
        <v>26212</v>
      </c>
      <c r="H26" s="17">
        <f aca="true" t="shared" si="11" ref="H26:M26">H27+H28</f>
        <v>26412.5</v>
      </c>
      <c r="I26" s="17">
        <f t="shared" si="11"/>
        <v>23169.1</v>
      </c>
      <c r="J26" s="17">
        <f t="shared" si="11"/>
        <v>23169.1</v>
      </c>
      <c r="K26" s="2">
        <f t="shared" si="11"/>
        <v>25432.5</v>
      </c>
      <c r="L26" s="2">
        <f t="shared" si="11"/>
        <v>25432.5</v>
      </c>
      <c r="M26" s="2">
        <f t="shared" si="11"/>
        <v>25432.5</v>
      </c>
      <c r="N26" s="2"/>
      <c r="O26" s="2"/>
      <c r="P26" s="2"/>
      <c r="Q26" s="2"/>
      <c r="R26" s="22"/>
      <c r="T26" s="7"/>
    </row>
    <row r="27" spans="1:20" ht="31.5" customHeight="1">
      <c r="A27" s="22"/>
      <c r="B27" s="42"/>
      <c r="C27" s="42"/>
      <c r="D27" s="42"/>
      <c r="E27" s="16" t="s">
        <v>28</v>
      </c>
      <c r="F27" s="17">
        <f>G27+H27+I27+J27+K27+L27+M27</f>
        <v>1759.5</v>
      </c>
      <c r="G27" s="18">
        <v>779.5</v>
      </c>
      <c r="H27" s="17">
        <v>980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/>
      <c r="O27" s="2"/>
      <c r="P27" s="2"/>
      <c r="Q27" s="2"/>
      <c r="R27" s="22"/>
      <c r="T27" s="7"/>
    </row>
    <row r="28" spans="1:20" ht="69" customHeight="1">
      <c r="A28" s="22"/>
      <c r="B28" s="24"/>
      <c r="C28" s="26"/>
      <c r="D28" s="26"/>
      <c r="E28" s="1" t="s">
        <v>19</v>
      </c>
      <c r="F28" s="17">
        <f>G28+H28+I28+J28+K28+L28+M28</f>
        <v>173500.7</v>
      </c>
      <c r="G28" s="18">
        <v>25432.5</v>
      </c>
      <c r="H28" s="17">
        <v>25432.5</v>
      </c>
      <c r="I28" s="2">
        <v>23169.1</v>
      </c>
      <c r="J28" s="2">
        <v>23169.1</v>
      </c>
      <c r="K28" s="2">
        <v>25432.5</v>
      </c>
      <c r="L28" s="2">
        <v>25432.5</v>
      </c>
      <c r="M28" s="2">
        <v>25432.5</v>
      </c>
      <c r="N28" s="2"/>
      <c r="O28" s="2"/>
      <c r="P28" s="2"/>
      <c r="Q28" s="2"/>
      <c r="R28" s="22"/>
      <c r="T28" s="7"/>
    </row>
    <row r="29" spans="1:18" s="7" customFormat="1" ht="37.5" customHeight="1">
      <c r="A29" s="22" t="s">
        <v>44</v>
      </c>
      <c r="B29" s="22" t="s">
        <v>37</v>
      </c>
      <c r="C29" s="23" t="s">
        <v>27</v>
      </c>
      <c r="D29" s="23" t="s">
        <v>27</v>
      </c>
      <c r="E29" s="1" t="s">
        <v>29</v>
      </c>
      <c r="F29" s="17">
        <v>0</v>
      </c>
      <c r="G29" s="18">
        <v>0</v>
      </c>
      <c r="H29" s="17">
        <v>0</v>
      </c>
      <c r="I29" s="17">
        <v>0</v>
      </c>
      <c r="J29" s="2">
        <v>0</v>
      </c>
      <c r="K29" s="2">
        <v>0</v>
      </c>
      <c r="L29" s="2">
        <v>0</v>
      </c>
      <c r="M29" s="2">
        <f>H29</f>
        <v>0</v>
      </c>
      <c r="N29" s="2"/>
      <c r="O29" s="2"/>
      <c r="P29" s="2"/>
      <c r="Q29" s="2"/>
      <c r="R29" s="22"/>
    </row>
    <row r="30" spans="1:18" s="7" customFormat="1" ht="42.75" customHeight="1">
      <c r="A30" s="22"/>
      <c r="B30" s="22"/>
      <c r="C30" s="26"/>
      <c r="D30" s="26"/>
      <c r="E30" s="1" t="s">
        <v>38</v>
      </c>
      <c r="F30" s="17">
        <v>0</v>
      </c>
      <c r="G30" s="18">
        <v>0</v>
      </c>
      <c r="H30" s="17">
        <v>0</v>
      </c>
      <c r="I30" s="2">
        <v>0</v>
      </c>
      <c r="J30" s="2">
        <v>0</v>
      </c>
      <c r="K30" s="2">
        <v>0</v>
      </c>
      <c r="L30" s="2">
        <v>0</v>
      </c>
      <c r="M30" s="2">
        <f>H30</f>
        <v>0</v>
      </c>
      <c r="N30" s="2"/>
      <c r="O30" s="2"/>
      <c r="P30" s="2"/>
      <c r="Q30" s="2"/>
      <c r="R30" s="22"/>
    </row>
    <row r="31" spans="1:20" ht="15">
      <c r="A31" s="22" t="s">
        <v>5</v>
      </c>
      <c r="B31" s="22"/>
      <c r="C31" s="22"/>
      <c r="D31" s="22"/>
      <c r="E31" s="1" t="s">
        <v>10</v>
      </c>
      <c r="F31" s="17">
        <f>G31+H31+I31+J31+K31+L31+M31</f>
        <v>175260.2</v>
      </c>
      <c r="G31" s="18">
        <f>G32+G33</f>
        <v>26212</v>
      </c>
      <c r="H31" s="17">
        <f aca="true" t="shared" si="12" ref="H31:M31">H32+H33</f>
        <v>26412.5</v>
      </c>
      <c r="I31" s="2">
        <f t="shared" si="12"/>
        <v>23169.1</v>
      </c>
      <c r="J31" s="2">
        <f t="shared" si="12"/>
        <v>23169.1</v>
      </c>
      <c r="K31" s="2">
        <f t="shared" si="12"/>
        <v>25432.5</v>
      </c>
      <c r="L31" s="2">
        <f t="shared" si="12"/>
        <v>25432.5</v>
      </c>
      <c r="M31" s="2">
        <f t="shared" si="12"/>
        <v>25432.5</v>
      </c>
      <c r="N31" s="2"/>
      <c r="O31" s="2"/>
      <c r="P31" s="2"/>
      <c r="Q31" s="2"/>
      <c r="R31" s="6"/>
      <c r="T31" s="7"/>
    </row>
    <row r="32" spans="1:20" ht="15">
      <c r="A32" s="22"/>
      <c r="B32" s="22"/>
      <c r="C32" s="22"/>
      <c r="D32" s="22"/>
      <c r="E32" s="1" t="s">
        <v>28</v>
      </c>
      <c r="F32" s="17">
        <f>G32+H32+I32+J32+K32+L32+M32</f>
        <v>1759.5</v>
      </c>
      <c r="G32" s="18">
        <v>779.5</v>
      </c>
      <c r="H32" s="17">
        <v>980</v>
      </c>
      <c r="I32" s="2"/>
      <c r="J32" s="2"/>
      <c r="K32" s="2"/>
      <c r="L32" s="2"/>
      <c r="M32" s="2"/>
      <c r="N32" s="2"/>
      <c r="O32" s="2"/>
      <c r="P32" s="2"/>
      <c r="Q32" s="2"/>
      <c r="R32" s="6"/>
      <c r="T32" s="7"/>
    </row>
    <row r="33" spans="1:20" ht="30">
      <c r="A33" s="22"/>
      <c r="B33" s="22"/>
      <c r="C33" s="22"/>
      <c r="D33" s="22"/>
      <c r="E33" s="1" t="s">
        <v>19</v>
      </c>
      <c r="F33" s="17">
        <f>G33+H33+I33+J33+K33+L33+M33</f>
        <v>173500.7</v>
      </c>
      <c r="G33" s="18">
        <f>G28</f>
        <v>25432.5</v>
      </c>
      <c r="H33" s="17">
        <f aca="true" t="shared" si="13" ref="H33:M33">H28</f>
        <v>25432.5</v>
      </c>
      <c r="I33" s="2">
        <f t="shared" si="13"/>
        <v>23169.1</v>
      </c>
      <c r="J33" s="2">
        <f t="shared" si="13"/>
        <v>23169.1</v>
      </c>
      <c r="K33" s="2">
        <f t="shared" si="13"/>
        <v>25432.5</v>
      </c>
      <c r="L33" s="2">
        <f t="shared" si="13"/>
        <v>25432.5</v>
      </c>
      <c r="M33" s="2">
        <f t="shared" si="13"/>
        <v>25432.5</v>
      </c>
      <c r="N33" s="2"/>
      <c r="O33" s="2"/>
      <c r="P33" s="2"/>
      <c r="Q33" s="2"/>
      <c r="R33" s="6"/>
      <c r="T33" s="7"/>
    </row>
    <row r="34" spans="1:20" ht="15">
      <c r="A34" s="28" t="s">
        <v>39</v>
      </c>
      <c r="B34" s="31"/>
      <c r="C34" s="31"/>
      <c r="D34" s="32"/>
      <c r="E34" s="1" t="s">
        <v>10</v>
      </c>
      <c r="F34" s="17">
        <f>F35+F37+F36</f>
        <v>1028411.4999999998</v>
      </c>
      <c r="G34" s="18">
        <f>G35+G36+G37</f>
        <v>150809.19999999998</v>
      </c>
      <c r="H34" s="17">
        <f aca="true" t="shared" si="14" ref="H34:M34">H35+H37+H36</f>
        <v>159408.6</v>
      </c>
      <c r="I34" s="2">
        <f t="shared" si="14"/>
        <v>160091.80000000002</v>
      </c>
      <c r="J34" s="2">
        <f t="shared" si="14"/>
        <v>172544.3</v>
      </c>
      <c r="K34" s="2">
        <f t="shared" si="14"/>
        <v>128519.20000000001</v>
      </c>
      <c r="L34" s="2">
        <f t="shared" si="14"/>
        <v>128519.2</v>
      </c>
      <c r="M34" s="2">
        <f t="shared" si="14"/>
        <v>128519.2</v>
      </c>
      <c r="N34" s="1"/>
      <c r="O34" s="1"/>
      <c r="P34" s="1"/>
      <c r="Q34" s="1"/>
      <c r="R34" s="6"/>
      <c r="T34" s="7"/>
    </row>
    <row r="35" spans="1:13" ht="30">
      <c r="A35" s="33"/>
      <c r="B35" s="34"/>
      <c r="C35" s="34"/>
      <c r="D35" s="35"/>
      <c r="E35" s="1" t="s">
        <v>19</v>
      </c>
      <c r="F35" s="17">
        <f>F23+F28</f>
        <v>1010220.1999999997</v>
      </c>
      <c r="G35" s="18">
        <f>G23+G28</f>
        <v>148251.8</v>
      </c>
      <c r="H35" s="17">
        <f aca="true" t="shared" si="15" ref="H35:M35">H23+H28</f>
        <v>155579</v>
      </c>
      <c r="I35" s="2">
        <f t="shared" si="15"/>
        <v>157619.90000000002</v>
      </c>
      <c r="J35" s="2">
        <f t="shared" si="15"/>
        <v>169877.9</v>
      </c>
      <c r="K35" s="2">
        <f t="shared" si="15"/>
        <v>126297.20000000001</v>
      </c>
      <c r="L35" s="2">
        <f t="shared" si="15"/>
        <v>126297.2</v>
      </c>
      <c r="M35" s="2">
        <f t="shared" si="15"/>
        <v>126297.2</v>
      </c>
    </row>
    <row r="36" spans="1:13" ht="30">
      <c r="A36" s="33"/>
      <c r="B36" s="34"/>
      <c r="C36" s="34"/>
      <c r="D36" s="35"/>
      <c r="E36" s="1" t="s">
        <v>20</v>
      </c>
      <c r="F36" s="17">
        <f>G36+H36+I36+J36+K36+L36+M36</f>
        <v>12671.8</v>
      </c>
      <c r="G36" s="18">
        <f>G22</f>
        <v>1187.9</v>
      </c>
      <c r="H36" s="17">
        <f aca="true" t="shared" si="16" ref="H36:M36">H22</f>
        <v>2799.6</v>
      </c>
      <c r="I36" s="2">
        <f t="shared" si="16"/>
        <v>2171.9</v>
      </c>
      <c r="J36" s="2">
        <f t="shared" si="16"/>
        <v>2366.4</v>
      </c>
      <c r="K36" s="2">
        <f t="shared" si="16"/>
        <v>1382</v>
      </c>
      <c r="L36" s="2">
        <f t="shared" si="16"/>
        <v>1382</v>
      </c>
      <c r="M36" s="2">
        <f t="shared" si="16"/>
        <v>1382</v>
      </c>
    </row>
    <row r="37" spans="1:13" ht="15">
      <c r="A37" s="36"/>
      <c r="B37" s="37"/>
      <c r="C37" s="37"/>
      <c r="D37" s="38"/>
      <c r="E37" s="1" t="s">
        <v>28</v>
      </c>
      <c r="F37" s="17">
        <f>G37+H37+I37+J37+K37+L37+M37</f>
        <v>5519.5</v>
      </c>
      <c r="G37" s="18">
        <f>G9+G32</f>
        <v>1369.5</v>
      </c>
      <c r="H37" s="17">
        <f aca="true" t="shared" si="17" ref="H37:M37">H9+H32</f>
        <v>1030</v>
      </c>
      <c r="I37" s="2">
        <f t="shared" si="17"/>
        <v>300</v>
      </c>
      <c r="J37" s="2">
        <f t="shared" si="17"/>
        <v>300</v>
      </c>
      <c r="K37" s="2">
        <f t="shared" si="17"/>
        <v>840</v>
      </c>
      <c r="L37" s="2">
        <f t="shared" si="17"/>
        <v>840</v>
      </c>
      <c r="M37" s="2">
        <f t="shared" si="17"/>
        <v>840</v>
      </c>
    </row>
    <row r="38" spans="5:13" ht="15">
      <c r="E38" s="13"/>
      <c r="F38" s="9"/>
      <c r="G38" s="10"/>
      <c r="H38" s="9"/>
      <c r="I38" s="9"/>
      <c r="J38" s="9"/>
      <c r="K38" s="9"/>
      <c r="L38" s="9"/>
      <c r="M38" s="9"/>
    </row>
    <row r="39" spans="5:13" ht="15">
      <c r="E39" s="13"/>
      <c r="F39" s="9"/>
      <c r="G39" s="9"/>
      <c r="H39" s="9"/>
      <c r="I39" s="9"/>
      <c r="J39" s="9"/>
      <c r="K39" s="9"/>
      <c r="L39" s="9"/>
      <c r="M39" s="9"/>
    </row>
    <row r="40" spans="5:13" ht="15">
      <c r="E40" s="13"/>
      <c r="F40" s="9"/>
      <c r="G40" s="9"/>
      <c r="H40" s="9"/>
      <c r="I40" s="9"/>
      <c r="J40" s="9"/>
      <c r="K40" s="9"/>
      <c r="L40" s="9"/>
      <c r="M40" s="9"/>
    </row>
    <row r="41" spans="5:13" ht="15">
      <c r="E41" s="13"/>
      <c r="F41" s="9"/>
      <c r="G41" s="9"/>
      <c r="H41" s="9"/>
      <c r="I41" s="9"/>
      <c r="J41" s="9"/>
      <c r="K41" s="9"/>
      <c r="L41" s="9"/>
      <c r="M41" s="9"/>
    </row>
    <row r="42" spans="5:13" ht="15">
      <c r="E42" s="13"/>
      <c r="F42" s="11"/>
      <c r="G42" s="11"/>
      <c r="H42" s="11"/>
      <c r="I42" s="11"/>
      <c r="J42" s="11"/>
      <c r="K42" s="11"/>
      <c r="L42" s="11"/>
      <c r="M42" s="11"/>
    </row>
    <row r="43" spans="5:13" ht="15">
      <c r="E43" s="13"/>
      <c r="F43" s="11"/>
      <c r="G43" s="11"/>
      <c r="H43" s="11"/>
      <c r="I43" s="11"/>
      <c r="J43" s="11"/>
      <c r="K43" s="11"/>
      <c r="L43" s="11"/>
      <c r="M43" s="11"/>
    </row>
    <row r="44" spans="5:13" ht="15">
      <c r="E44" s="13"/>
      <c r="F44" s="11"/>
      <c r="G44" s="11"/>
      <c r="H44" s="11"/>
      <c r="I44" s="11"/>
      <c r="J44" s="11"/>
      <c r="K44" s="11"/>
      <c r="L44" s="11"/>
      <c r="M44" s="11"/>
    </row>
    <row r="45" spans="5:13" ht="15">
      <c r="E45" s="13"/>
      <c r="F45" s="11"/>
      <c r="G45" s="11"/>
      <c r="H45" s="11"/>
      <c r="I45" s="11"/>
      <c r="J45" s="11"/>
      <c r="K45" s="11"/>
      <c r="L45" s="11"/>
      <c r="M45" s="11"/>
    </row>
    <row r="46" spans="5:13" ht="15">
      <c r="E46" s="13"/>
      <c r="F46" s="11"/>
      <c r="G46" s="11"/>
      <c r="H46" s="11"/>
      <c r="I46" s="11"/>
      <c r="J46" s="11"/>
      <c r="K46" s="11"/>
      <c r="L46" s="11"/>
      <c r="M46" s="11"/>
    </row>
    <row r="47" spans="5:13" ht="15">
      <c r="E47" s="13"/>
      <c r="F47" s="12"/>
      <c r="G47" s="12"/>
      <c r="H47" s="11"/>
      <c r="I47" s="11"/>
      <c r="J47" s="11"/>
      <c r="K47" s="11"/>
      <c r="L47" s="11"/>
      <c r="M47" s="12"/>
    </row>
    <row r="48" spans="5:13" ht="15">
      <c r="E48" s="13"/>
      <c r="F48" s="12"/>
      <c r="G48" s="12"/>
      <c r="H48" s="12"/>
      <c r="I48" s="12"/>
      <c r="J48" s="12"/>
      <c r="K48" s="12"/>
      <c r="L48" s="12"/>
      <c r="M48" s="12"/>
    </row>
    <row r="49" spans="6:13" ht="15">
      <c r="F49" s="12"/>
      <c r="G49" s="12"/>
      <c r="H49" s="11"/>
      <c r="I49" s="11"/>
      <c r="J49" s="11"/>
      <c r="K49" s="11"/>
      <c r="L49" s="11"/>
      <c r="M49" s="12"/>
    </row>
    <row r="50" spans="8:12" ht="15">
      <c r="H50" s="4"/>
      <c r="I50" s="4"/>
      <c r="J50" s="4"/>
      <c r="K50" s="4"/>
      <c r="L50" s="4"/>
    </row>
    <row r="51" ht="15">
      <c r="F51" s="4"/>
    </row>
  </sheetData>
  <sheetProtection/>
  <mergeCells count="52">
    <mergeCell ref="C11:C13"/>
    <mergeCell ref="C14:C15"/>
    <mergeCell ref="A2:R2"/>
    <mergeCell ref="D11:D13"/>
    <mergeCell ref="R11:R13"/>
    <mergeCell ref="A14:A15"/>
    <mergeCell ref="B14:B15"/>
    <mergeCell ref="D14:D15"/>
    <mergeCell ref="R14:R15"/>
    <mergeCell ref="F3:Q3"/>
    <mergeCell ref="H1:R1"/>
    <mergeCell ref="A31:D33"/>
    <mergeCell ref="A29:A30"/>
    <mergeCell ref="B29:B30"/>
    <mergeCell ref="D29:D30"/>
    <mergeCell ref="R29:R30"/>
    <mergeCell ref="C29:C30"/>
    <mergeCell ref="R19:R20"/>
    <mergeCell ref="A11:A13"/>
    <mergeCell ref="B11:B13"/>
    <mergeCell ref="A34:D37"/>
    <mergeCell ref="R26:R28"/>
    <mergeCell ref="A21:D24"/>
    <mergeCell ref="A25:Q25"/>
    <mergeCell ref="A26:A28"/>
    <mergeCell ref="B26:B28"/>
    <mergeCell ref="D26:D28"/>
    <mergeCell ref="C26:C28"/>
    <mergeCell ref="R3:R5"/>
    <mergeCell ref="F4:F5"/>
    <mergeCell ref="G4:Q4"/>
    <mergeCell ref="A3:A5"/>
    <mergeCell ref="B3:B5"/>
    <mergeCell ref="D3:D5"/>
    <mergeCell ref="E3:E5"/>
    <mergeCell ref="C3:C5"/>
    <mergeCell ref="D16:D17"/>
    <mergeCell ref="A19:A20"/>
    <mergeCell ref="B19:B20"/>
    <mergeCell ref="D19:D20"/>
    <mergeCell ref="A16:A18"/>
    <mergeCell ref="B16:B18"/>
    <mergeCell ref="C16:C17"/>
    <mergeCell ref="C19:C20"/>
    <mergeCell ref="A7:Q7"/>
    <mergeCell ref="R7:R8"/>
    <mergeCell ref="A8:Q8"/>
    <mergeCell ref="A9:A10"/>
    <mergeCell ref="B9:B10"/>
    <mergeCell ref="D9:D10"/>
    <mergeCell ref="R9:R10"/>
    <mergeCell ref="C9:C10"/>
  </mergeCells>
  <printOptions/>
  <pageMargins left="0.31496062992125984" right="0.31496062992125984" top="0.5511811023622047" bottom="0.5511811023622047" header="0.31496062992125984" footer="0.31496062992125984"/>
  <pageSetup fitToHeight="46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Агишев Вячеслав Александрович</dc:creator>
  <cp:keywords/>
  <dc:description/>
  <cp:lastModifiedBy>KotovaNV</cp:lastModifiedBy>
  <cp:lastPrinted>2015-07-28T10:40:44Z</cp:lastPrinted>
  <dcterms:created xsi:type="dcterms:W3CDTF">2013-07-23T09:22:09Z</dcterms:created>
  <dcterms:modified xsi:type="dcterms:W3CDTF">2015-07-28T10:42:42Z</dcterms:modified>
  <cp:category/>
  <cp:version/>
  <cp:contentType/>
  <cp:contentStatus/>
</cp:coreProperties>
</file>